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Sheet1" sheetId="1" r:id="rId1"/>
  </sheets>
  <definedNames>
    <definedName name="_xlnm.Print_Area" localSheetId="0">Sheet1!$A$1:$F$44</definedName>
  </definedNames>
  <calcPr calcId="125725"/>
</workbook>
</file>

<file path=xl/calcChain.xml><?xml version="1.0" encoding="utf-8"?>
<calcChain xmlns="http://schemas.openxmlformats.org/spreadsheetml/2006/main">
  <c r="C30" i="1"/>
  <c r="E24"/>
  <c r="D6"/>
  <c r="D32"/>
  <c r="C32"/>
  <c r="C14"/>
  <c r="E40"/>
  <c r="E22"/>
  <c r="D22"/>
  <c r="E13" l="1"/>
  <c r="D10"/>
  <c r="C10"/>
  <c r="E39"/>
  <c r="E12" l="1"/>
  <c r="E37" l="1"/>
  <c r="D31" l="1"/>
  <c r="E36"/>
  <c r="E33"/>
  <c r="E20"/>
  <c r="E21"/>
  <c r="E11"/>
  <c r="E10" s="1"/>
  <c r="E15"/>
  <c r="E18"/>
  <c r="E19"/>
  <c r="E6"/>
  <c r="E7"/>
  <c r="D14"/>
  <c r="D30" s="1"/>
  <c r="C31"/>
  <c r="D28"/>
  <c r="C28"/>
  <c r="C6"/>
  <c r="E16"/>
  <c r="E29"/>
  <c r="E28" s="1"/>
  <c r="E17"/>
  <c r="E32" l="1"/>
  <c r="E31" s="1"/>
  <c r="C44"/>
  <c r="E14"/>
  <c r="E30" s="1"/>
  <c r="E44" l="1"/>
  <c r="D44"/>
</calcChain>
</file>

<file path=xl/sharedStrings.xml><?xml version="1.0" encoding="utf-8"?>
<sst xmlns="http://schemas.openxmlformats.org/spreadsheetml/2006/main" count="82" uniqueCount="70">
  <si>
    <t>1 01 00000 00 0000 000</t>
  </si>
  <si>
    <t>1 05 00000 00 0000 000</t>
  </si>
  <si>
    <t>1 06 00000 00 0000 000</t>
  </si>
  <si>
    <t>2 02 00000 00 0000 000</t>
  </si>
  <si>
    <t>Наименование показателей</t>
  </si>
  <si>
    <t>Итого доходов</t>
  </si>
  <si>
    <t>Безвозмездные поступления</t>
  </si>
  <si>
    <t>Всего доходов</t>
  </si>
  <si>
    <t>утвержденный план</t>
  </si>
  <si>
    <t>2 00 00000 00 0000 000</t>
  </si>
  <si>
    <t>Безвозмездные поступления от других бюджетов бюджетной системы РФ</t>
  </si>
  <si>
    <t>Налог, взимаемый с налогоплательщиков, выбравших в качестве объекта налогообложения доходы</t>
  </si>
  <si>
    <t>1 01 02010 01 0000 110</t>
  </si>
  <si>
    <t>1 05 01011 01 0000 110</t>
  </si>
  <si>
    <t>1 06 01030 10 0000 110</t>
  </si>
  <si>
    <t>1 06 06013 10 0000 110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</si>
  <si>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</si>
  <si>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Налоги на прибыль, доходы</t>
  </si>
  <si>
    <t>Налоги на совокупный доход</t>
  </si>
  <si>
    <t>Налоги на имущество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</si>
  <si>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</si>
  <si>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>Земельный налог взимаемый по ставкам, установленным в соответсвии с подпунктом 1 пункта 1 статьи 394 Налогового кодекса Российской Федерации и применяемым к объектам налогооблажения, расположенным в границах поселений</t>
  </si>
  <si>
    <t>1 06 06023 10 0000 110</t>
  </si>
  <si>
    <t>Земельный налог взимаемый по ставкам, установленным в соответсвии с подпунктом 2 пункта 1 статьи 394 Налогового кодекса Российской Федерации и применяемым к объектам налогооблажения, расположенным в границах поселений</t>
  </si>
  <si>
    <t>Дотации от других бюджетов бюджетной системы Российской Федерации</t>
  </si>
  <si>
    <t>Субвенции от других бюджетов бюджетной системы Российской Федерации</t>
  </si>
  <si>
    <t>Прочие межбюджетные трансферты, передаваемые бюджетам сельских поселений</t>
  </si>
  <si>
    <t>1 06 06033 10 0000 110</t>
  </si>
  <si>
    <t>1 06 06043 10 0000 110</t>
  </si>
  <si>
    <t>1 14 00000 00 0000 000</t>
  </si>
  <si>
    <t>1 14 02030 10 0000 410</t>
  </si>
  <si>
    <t>1. Доходы от реализации имущества, находящегося в муниципальной собственности</t>
  </si>
  <si>
    <t>Прочие доходы от  продажи материальных и нематериальных активов</t>
  </si>
  <si>
    <t>Отклонения</t>
  </si>
  <si>
    <t>2 08 05000 10 0000 180</t>
  </si>
  <si>
    <t>Перечисления из бюджетов поселений (в бюджеты поселений) для осуществления возврата (зачета) излишне уплаченных или излишне взысканных сумм налогов, сборо и иных платежей, а также сумм процентов за несвевременное перечисление налогов</t>
  </si>
  <si>
    <t>1 13 02995 13 0000 130</t>
  </si>
  <si>
    <t>Прочие доходы от компенсации затрат бюджетов гороских поселений</t>
  </si>
  <si>
    <t>Возврат прочих остатков субсидий, субвенций и иных межбюджетных трансфертов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</si>
  <si>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</si>
  <si>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</si>
  <si>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Доходы бюджетов сельских поселений от возврата остатков субсидий, субвенций и иных межбюджетных трансфертов</t>
  </si>
  <si>
    <t xml:space="preserve">2 02 15001 10 0000 150 </t>
  </si>
  <si>
    <t>2 02 35118 10 0000 150</t>
  </si>
  <si>
    <t>2 02 40014 10 0710 150</t>
  </si>
  <si>
    <t>2 02 49999 10 0720 150</t>
  </si>
  <si>
    <t>2 18 60010 10 0000 150</t>
  </si>
  <si>
    <t>2 19 60010 10 0000 150</t>
  </si>
  <si>
    <t>1 05 03010 01 0000 110</t>
  </si>
  <si>
    <t>Единый сельскохозяйственный налог</t>
  </si>
  <si>
    <t>2 02 30024 10 0332 150</t>
  </si>
  <si>
    <t xml:space="preserve">Субсидии бюджетам сельских поселений </t>
  </si>
  <si>
    <t>1 17 15030 10 00000 150</t>
  </si>
  <si>
    <t>Инициативные платежи, зачисляемые в бюджеты сельских поселений</t>
  </si>
  <si>
    <t>2 02 29999 10 0258 150</t>
  </si>
  <si>
    <t>Прочие субсидии бюджетам сельских поселений</t>
  </si>
  <si>
    <t>2 02 49999 10 0740 150</t>
  </si>
  <si>
    <t>1 11 05075 10 0000 120</t>
  </si>
  <si>
    <t>Доходы от сдачи в аренду имущества, составляющего казну сельских поселений</t>
  </si>
  <si>
    <t>1 11 00000 00 0000 120</t>
  </si>
  <si>
    <t>2 02 49999 10 4445 150</t>
  </si>
  <si>
    <t>Исполнение доходов сельского поселения "Деревня Ерденево" за 1 полугодие 2023 года</t>
  </si>
  <si>
    <t>Исполнение на 01.07.2023 год</t>
  </si>
  <si>
    <t>1 01 02130 01 0000 110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</si>
  <si>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</si>
  <si>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1 01 02140 01 0000 110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</si>
  <si>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</si>
  <si>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1 17 05050 10 00000 150</t>
  </si>
  <si>
    <t>Поочие неналоговые доходы бюджетов сельских поселений</t>
  </si>
  <si>
    <t>Приложение №1  к Постановлению администрации сельского поселения  "Деревня Ерденево"№ 55от29.09.2023 года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</si>
</sst>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charset val="204"/>
    </font>
    <font>
      <b/>
      <sz val="12"/>
      <name val="Times New Roman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25">
    <xf numFmtId="0" fontId="0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 wrapText="1"/>
    </xf>
    <xf numFmtId="4" fontId="2" fillId="0" borderId="0" xfId="0" applyNumberFormat="1" applyFont="1" applyFill="1" applyBorder="1" applyAlignment="1" applyProtection="1">
      <alignment vertical="top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top" wrapText="1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/>
    <xf numFmtId="49" fontId="7" fillId="0" borderId="2" xfId="0" applyNumberFormat="1" applyFont="1" applyBorder="1" applyAlignment="1" applyProtection="1"/>
    <xf numFmtId="49" fontId="6" fillId="0" borderId="3" xfId="0" applyNumberFormat="1" applyFont="1" applyBorder="1" applyAlignment="1" applyProtection="1">
      <alignment wrapText="1"/>
    </xf>
    <xf numFmtId="49" fontId="7" fillId="0" borderId="3" xfId="0" applyNumberFormat="1" applyFont="1" applyBorder="1" applyAlignment="1" applyProtection="1">
      <alignment wrapText="1"/>
    </xf>
    <xf numFmtId="49" fontId="8" fillId="0" borderId="2" xfId="0" applyNumberFormat="1" applyFont="1" applyBorder="1" applyAlignment="1" applyProtection="1"/>
    <xf numFmtId="49" fontId="8" fillId="0" borderId="3" xfId="0" applyNumberFormat="1" applyFont="1" applyBorder="1" applyAlignment="1" applyProtection="1">
      <alignment wrapText="1"/>
    </xf>
    <xf numFmtId="0" fontId="4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4" fontId="5" fillId="0" borderId="0" xfId="0" applyNumberFormat="1" applyFont="1" applyFill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6"/>
  <sheetViews>
    <sheetView tabSelected="1" view="pageBreakPreview" zoomScaleSheetLayoutView="100" workbookViewId="0">
      <selection activeCell="B8" sqref="B8"/>
    </sheetView>
  </sheetViews>
  <sheetFormatPr defaultRowHeight="15"/>
  <cols>
    <col min="1" max="1" width="24.7109375" style="1" customWidth="1"/>
    <col min="2" max="2" width="58.42578125" style="1" customWidth="1"/>
    <col min="3" max="3" width="17.140625" style="11" customWidth="1"/>
    <col min="4" max="4" width="16.28515625" style="11" customWidth="1"/>
    <col min="5" max="5" width="16.7109375" style="11" customWidth="1"/>
    <col min="6" max="16384" width="9.140625" style="1"/>
  </cols>
  <sheetData>
    <row r="1" spans="1:5" ht="78.75" customHeight="1">
      <c r="C1" s="24" t="s">
        <v>69</v>
      </c>
      <c r="D1" s="24"/>
      <c r="E1" s="24"/>
    </row>
    <row r="2" spans="1:5" ht="73.5" hidden="1" customHeight="1"/>
    <row r="3" spans="1:5" ht="21.75" customHeight="1">
      <c r="A3" s="23" t="s">
        <v>61</v>
      </c>
      <c r="B3" s="23"/>
      <c r="C3" s="23"/>
      <c r="D3" s="23"/>
      <c r="E3" s="23"/>
    </row>
    <row r="4" spans="1:5">
      <c r="A4" s="2"/>
      <c r="B4" s="2"/>
      <c r="C4" s="3"/>
      <c r="D4" s="3"/>
      <c r="E4" s="3"/>
    </row>
    <row r="5" spans="1:5" ht="47.25">
      <c r="A5" s="13"/>
      <c r="B5" s="14" t="s">
        <v>4</v>
      </c>
      <c r="C5" s="15" t="s">
        <v>8</v>
      </c>
      <c r="D5" s="15" t="s">
        <v>62</v>
      </c>
      <c r="E5" s="15" t="s">
        <v>33</v>
      </c>
    </row>
    <row r="6" spans="1:5" ht="15.75">
      <c r="A6" s="5" t="s">
        <v>0</v>
      </c>
      <c r="B6" s="6" t="s">
        <v>17</v>
      </c>
      <c r="C6" s="7">
        <f>C7</f>
        <v>89298</v>
      </c>
      <c r="D6" s="7">
        <f>D7+D8+D9</f>
        <v>40351.199999999997</v>
      </c>
      <c r="E6" s="7">
        <f>C7-D7</f>
        <v>68696.800000000003</v>
      </c>
    </row>
    <row r="7" spans="1:5" ht="78.75">
      <c r="A7" s="8" t="s">
        <v>12</v>
      </c>
      <c r="B7" s="4" t="s">
        <v>16</v>
      </c>
      <c r="C7" s="9">
        <v>89298</v>
      </c>
      <c r="D7" s="9">
        <v>20601.2</v>
      </c>
      <c r="E7" s="9">
        <f>C7-D7</f>
        <v>68696.800000000003</v>
      </c>
    </row>
    <row r="8" spans="1:5" ht="94.5">
      <c r="A8" s="8" t="s">
        <v>63</v>
      </c>
      <c r="B8" s="4" t="s">
        <v>64</v>
      </c>
      <c r="C8" s="9">
        <v>0</v>
      </c>
      <c r="D8" s="9">
        <v>13000</v>
      </c>
      <c r="E8" s="9">
        <v>0</v>
      </c>
    </row>
    <row r="9" spans="1:5" ht="94.5">
      <c r="A9" s="8" t="s">
        <v>65</v>
      </c>
      <c r="B9" s="4" t="s">
        <v>66</v>
      </c>
      <c r="C9" s="9">
        <v>0</v>
      </c>
      <c r="D9" s="9">
        <v>6750</v>
      </c>
      <c r="E9" s="9">
        <v>0</v>
      </c>
    </row>
    <row r="10" spans="1:5" ht="15.75">
      <c r="A10" s="5" t="s">
        <v>1</v>
      </c>
      <c r="B10" s="6" t="s">
        <v>18</v>
      </c>
      <c r="C10" s="7">
        <f>C11+C12+C13</f>
        <v>1907500</v>
      </c>
      <c r="D10" s="7">
        <f>D11+D12+D13</f>
        <v>1545930.65</v>
      </c>
      <c r="E10" s="7">
        <f>E11+E12+E13</f>
        <v>361569.35000000009</v>
      </c>
    </row>
    <row r="11" spans="1:5" ht="31.5">
      <c r="A11" s="8" t="s">
        <v>13</v>
      </c>
      <c r="B11" s="4" t="s">
        <v>11</v>
      </c>
      <c r="C11" s="9">
        <v>1155500</v>
      </c>
      <c r="D11" s="9">
        <v>455429.62</v>
      </c>
      <c r="E11" s="9">
        <f>C11-D11</f>
        <v>700070.38</v>
      </c>
    </row>
    <row r="12" spans="1:5" ht="47.25">
      <c r="A12" s="8" t="s">
        <v>39</v>
      </c>
      <c r="B12" s="4" t="s">
        <v>40</v>
      </c>
      <c r="C12" s="9">
        <v>750000</v>
      </c>
      <c r="D12" s="9">
        <v>1083540.1299999999</v>
      </c>
      <c r="E12" s="9">
        <f>C12-D12</f>
        <v>-333540.12999999989</v>
      </c>
    </row>
    <row r="13" spans="1:5" ht="15.75">
      <c r="A13" s="8" t="s">
        <v>48</v>
      </c>
      <c r="B13" s="4" t="s">
        <v>49</v>
      </c>
      <c r="C13" s="9">
        <v>2000</v>
      </c>
      <c r="D13" s="9">
        <v>6960.9</v>
      </c>
      <c r="E13" s="9">
        <f>C13-D13</f>
        <v>-4960.8999999999996</v>
      </c>
    </row>
    <row r="14" spans="1:5" ht="15.75">
      <c r="A14" s="5" t="s">
        <v>2</v>
      </c>
      <c r="B14" s="6" t="s">
        <v>19</v>
      </c>
      <c r="C14" s="7">
        <f>C15+C16+C17+C18+C19</f>
        <v>7561000</v>
      </c>
      <c r="D14" s="7">
        <f>D15+D16+D17+D18+D19</f>
        <v>821059.01</v>
      </c>
      <c r="E14" s="7">
        <f>E15+E16+E17+E18+E19</f>
        <v>6739940.9900000002</v>
      </c>
    </row>
    <row r="15" spans="1:5" ht="43.5" customHeight="1">
      <c r="A15" s="8" t="s">
        <v>14</v>
      </c>
      <c r="B15" s="4" t="s">
        <v>20</v>
      </c>
      <c r="C15" s="9">
        <v>615000</v>
      </c>
      <c r="D15" s="9">
        <v>8208.93</v>
      </c>
      <c r="E15" s="9">
        <f>C15-D15</f>
        <v>606791.06999999995</v>
      </c>
    </row>
    <row r="16" spans="1:5" ht="78.75" hidden="1">
      <c r="A16" s="8" t="s">
        <v>15</v>
      </c>
      <c r="B16" s="4" t="s">
        <v>21</v>
      </c>
      <c r="C16" s="9"/>
      <c r="D16" s="9"/>
      <c r="E16" s="9">
        <f t="shared" ref="E16:E17" si="0">D16+C16</f>
        <v>0</v>
      </c>
    </row>
    <row r="17" spans="1:5" ht="78.75" hidden="1">
      <c r="A17" s="8" t="s">
        <v>22</v>
      </c>
      <c r="B17" s="4" t="s">
        <v>23</v>
      </c>
      <c r="C17" s="9"/>
      <c r="D17" s="9"/>
      <c r="E17" s="9">
        <f t="shared" si="0"/>
        <v>0</v>
      </c>
    </row>
    <row r="18" spans="1:5" ht="78.75">
      <c r="A18" s="8" t="s">
        <v>27</v>
      </c>
      <c r="B18" s="4" t="s">
        <v>21</v>
      </c>
      <c r="C18" s="9">
        <v>4661000</v>
      </c>
      <c r="D18" s="9">
        <v>460574.9</v>
      </c>
      <c r="E18" s="9">
        <f>C18-D18</f>
        <v>4200425.0999999996</v>
      </c>
    </row>
    <row r="19" spans="1:5" ht="78.75">
      <c r="A19" s="8" t="s">
        <v>28</v>
      </c>
      <c r="B19" s="4" t="s">
        <v>23</v>
      </c>
      <c r="C19" s="9">
        <v>2285000</v>
      </c>
      <c r="D19" s="9">
        <v>352275.18</v>
      </c>
      <c r="E19" s="9">
        <f>C19-D19</f>
        <v>1932724.82</v>
      </c>
    </row>
    <row r="20" spans="1:5" ht="31.5" hidden="1">
      <c r="A20" s="16" t="s">
        <v>59</v>
      </c>
      <c r="B20" s="18" t="s">
        <v>58</v>
      </c>
      <c r="C20" s="7">
        <v>0</v>
      </c>
      <c r="D20" s="7">
        <v>0</v>
      </c>
      <c r="E20" s="7">
        <f>C20-D20</f>
        <v>0</v>
      </c>
    </row>
    <row r="21" spans="1:5" ht="31.5" hidden="1">
      <c r="A21" s="17" t="s">
        <v>57</v>
      </c>
      <c r="B21" s="19" t="s">
        <v>58</v>
      </c>
      <c r="C21" s="9">
        <v>0</v>
      </c>
      <c r="D21" s="9">
        <v>0</v>
      </c>
      <c r="E21" s="9">
        <f>C21-D21</f>
        <v>0</v>
      </c>
    </row>
    <row r="22" spans="1:5" s="22" customFormat="1" ht="47.25" customHeight="1">
      <c r="A22" s="20" t="s">
        <v>67</v>
      </c>
      <c r="B22" s="21" t="s">
        <v>53</v>
      </c>
      <c r="C22" s="7">
        <v>0</v>
      </c>
      <c r="D22" s="7">
        <f>D23</f>
        <v>59483.360000000001</v>
      </c>
      <c r="E22" s="7">
        <f>E23</f>
        <v>0</v>
      </c>
    </row>
    <row r="23" spans="1:5" ht="35.25" customHeight="1">
      <c r="A23" s="17" t="s">
        <v>67</v>
      </c>
      <c r="B23" s="19" t="s">
        <v>53</v>
      </c>
      <c r="C23" s="9">
        <v>0</v>
      </c>
      <c r="D23" s="9">
        <v>59483.360000000001</v>
      </c>
      <c r="E23" s="9">
        <v>0</v>
      </c>
    </row>
    <row r="24" spans="1:5" s="22" customFormat="1" ht="47.25" customHeight="1">
      <c r="A24" s="20" t="s">
        <v>52</v>
      </c>
      <c r="B24" s="21" t="s">
        <v>68</v>
      </c>
      <c r="C24" s="7">
        <v>130000</v>
      </c>
      <c r="D24" s="7">
        <v>0</v>
      </c>
      <c r="E24" s="7">
        <f>E25</f>
        <v>0</v>
      </c>
    </row>
    <row r="25" spans="1:5" ht="35.25" customHeight="1">
      <c r="A25" s="17" t="s">
        <v>52</v>
      </c>
      <c r="B25" s="19" t="s">
        <v>68</v>
      </c>
      <c r="C25" s="9">
        <v>130000</v>
      </c>
      <c r="D25" s="9">
        <v>0</v>
      </c>
      <c r="E25" s="9">
        <v>0</v>
      </c>
    </row>
    <row r="26" spans="1:5" s="22" customFormat="1" ht="31.5">
      <c r="A26" s="20" t="s">
        <v>36</v>
      </c>
      <c r="B26" s="21" t="s">
        <v>37</v>
      </c>
      <c r="C26" s="7">
        <v>0</v>
      </c>
      <c r="D26" s="7">
        <v>18000</v>
      </c>
      <c r="E26" s="7">
        <v>0</v>
      </c>
    </row>
    <row r="27" spans="1:5" ht="31.5">
      <c r="A27" s="17" t="s">
        <v>36</v>
      </c>
      <c r="B27" s="19" t="s">
        <v>37</v>
      </c>
      <c r="C27" s="9">
        <v>0</v>
      </c>
      <c r="D27" s="9">
        <v>18000</v>
      </c>
      <c r="E27" s="9">
        <v>0</v>
      </c>
    </row>
    <row r="28" spans="1:5" ht="31.5" hidden="1">
      <c r="A28" s="16" t="s">
        <v>29</v>
      </c>
      <c r="B28" s="18" t="s">
        <v>32</v>
      </c>
      <c r="C28" s="7">
        <f>C29</f>
        <v>0</v>
      </c>
      <c r="D28" s="7">
        <f t="shared" ref="D28:E28" si="1">D29</f>
        <v>0</v>
      </c>
      <c r="E28" s="7">
        <f t="shared" si="1"/>
        <v>0</v>
      </c>
    </row>
    <row r="29" spans="1:5" ht="31.5" hidden="1">
      <c r="A29" s="17" t="s">
        <v>30</v>
      </c>
      <c r="B29" s="19" t="s">
        <v>31</v>
      </c>
      <c r="C29" s="9"/>
      <c r="D29" s="9"/>
      <c r="E29" s="9">
        <f t="shared" ref="E29" si="2">D29+C29</f>
        <v>0</v>
      </c>
    </row>
    <row r="30" spans="1:5" ht="15.75">
      <c r="A30" s="10"/>
      <c r="B30" s="6" t="s">
        <v>5</v>
      </c>
      <c r="C30" s="7">
        <f>C6+C10+C14+C28+C20+C22+C24</f>
        <v>9687798</v>
      </c>
      <c r="D30" s="7">
        <f>D6+D10+D14+D28+D20+D22+D26</f>
        <v>2484824.2199999997</v>
      </c>
      <c r="E30" s="7">
        <f>E6+E10+E14+E28+E20+E22</f>
        <v>7170207.1400000006</v>
      </c>
    </row>
    <row r="31" spans="1:5" ht="15.75">
      <c r="A31" s="5" t="s">
        <v>9</v>
      </c>
      <c r="B31" s="6" t="s">
        <v>6</v>
      </c>
      <c r="C31" s="7">
        <f>C32</f>
        <v>3431636.21</v>
      </c>
      <c r="D31" s="7">
        <f t="shared" ref="D31:E31" si="3">D32</f>
        <v>982894.22</v>
      </c>
      <c r="E31" s="7">
        <f t="shared" si="3"/>
        <v>1174238.0799999998</v>
      </c>
    </row>
    <row r="32" spans="1:5" ht="31.5">
      <c r="A32" s="5" t="s">
        <v>3</v>
      </c>
      <c r="B32" s="6" t="s">
        <v>10</v>
      </c>
      <c r="C32" s="7">
        <f>C33+C35+C36+C37+C43+C42+C34+C39+C40+C38</f>
        <v>3431636.21</v>
      </c>
      <c r="D32" s="7">
        <f>D33+D35+D36+D37+D41+D43+D42+D34+D39+D40+D38</f>
        <v>982894.22</v>
      </c>
      <c r="E32" s="7">
        <f>E33+E36+E37+E41+E43+E35+E34+E39+E42+E38</f>
        <v>1174238.0799999998</v>
      </c>
    </row>
    <row r="33" spans="1:5" ht="31.5">
      <c r="A33" s="8" t="s">
        <v>42</v>
      </c>
      <c r="B33" s="4" t="s">
        <v>24</v>
      </c>
      <c r="C33" s="9">
        <v>1107738</v>
      </c>
      <c r="D33" s="9">
        <v>553869</v>
      </c>
      <c r="E33" s="9">
        <f>C33-D33</f>
        <v>553869</v>
      </c>
    </row>
    <row r="34" spans="1:5" ht="15.75">
      <c r="A34" s="8" t="s">
        <v>50</v>
      </c>
      <c r="B34" s="4" t="s">
        <v>51</v>
      </c>
      <c r="C34" s="9">
        <v>4215</v>
      </c>
      <c r="D34" s="9">
        <v>0</v>
      </c>
      <c r="E34" s="9">
        <v>4215</v>
      </c>
    </row>
    <row r="35" spans="1:5" ht="15.75">
      <c r="A35" s="8" t="s">
        <v>54</v>
      </c>
      <c r="B35" s="4" t="s">
        <v>55</v>
      </c>
      <c r="C35" s="9">
        <v>1300000</v>
      </c>
      <c r="D35" s="9">
        <v>0</v>
      </c>
      <c r="E35" s="9">
        <v>0</v>
      </c>
    </row>
    <row r="36" spans="1:5" ht="31.5">
      <c r="A36" s="8" t="s">
        <v>43</v>
      </c>
      <c r="B36" s="4" t="s">
        <v>25</v>
      </c>
      <c r="C36" s="9">
        <v>108300</v>
      </c>
      <c r="D36" s="9">
        <v>24735.17</v>
      </c>
      <c r="E36" s="9">
        <f>C36-D36</f>
        <v>83564.83</v>
      </c>
    </row>
    <row r="37" spans="1:5" ht="31.5">
      <c r="A37" s="8" t="s">
        <v>44</v>
      </c>
      <c r="B37" s="4" t="s">
        <v>26</v>
      </c>
      <c r="C37" s="9">
        <v>774303.45</v>
      </c>
      <c r="D37" s="9">
        <v>295617</v>
      </c>
      <c r="E37" s="9">
        <f>C37-D37</f>
        <v>478686.44999999995</v>
      </c>
    </row>
    <row r="38" spans="1:5" ht="31.5" hidden="1">
      <c r="A38" s="8" t="s">
        <v>60</v>
      </c>
      <c r="B38" s="4" t="s">
        <v>26</v>
      </c>
      <c r="C38" s="9">
        <v>0</v>
      </c>
      <c r="D38" s="9">
        <v>0</v>
      </c>
      <c r="E38" s="9">
        <v>0</v>
      </c>
    </row>
    <row r="39" spans="1:5" ht="31.5">
      <c r="A39" s="8" t="s">
        <v>45</v>
      </c>
      <c r="B39" s="4" t="s">
        <v>26</v>
      </c>
      <c r="C39" s="9">
        <v>93744</v>
      </c>
      <c r="D39" s="9">
        <v>39841.199999999997</v>
      </c>
      <c r="E39" s="9">
        <f>C39-D39</f>
        <v>53902.8</v>
      </c>
    </row>
    <row r="40" spans="1:5" ht="31.5">
      <c r="A40" s="8" t="s">
        <v>56</v>
      </c>
      <c r="B40" s="4" t="s">
        <v>26</v>
      </c>
      <c r="C40" s="9">
        <v>43335.76</v>
      </c>
      <c r="D40" s="9">
        <v>43335.76</v>
      </c>
      <c r="E40" s="9">
        <f>C40-D40</f>
        <v>0</v>
      </c>
    </row>
    <row r="41" spans="1:5" ht="78.75" hidden="1">
      <c r="A41" s="8" t="s">
        <v>34</v>
      </c>
      <c r="B41" s="4" t="s">
        <v>35</v>
      </c>
      <c r="C41" s="9"/>
      <c r="D41" s="9"/>
      <c r="E41" s="9"/>
    </row>
    <row r="42" spans="1:5" ht="47.25">
      <c r="A42" s="8" t="s">
        <v>46</v>
      </c>
      <c r="B42" s="4" t="s">
        <v>41</v>
      </c>
      <c r="C42" s="9">
        <v>0</v>
      </c>
      <c r="D42" s="9">
        <v>28871.09</v>
      </c>
      <c r="E42" s="9">
        <v>0</v>
      </c>
    </row>
    <row r="43" spans="1:5" ht="31.5">
      <c r="A43" s="8" t="s">
        <v>47</v>
      </c>
      <c r="B43" s="4" t="s">
        <v>38</v>
      </c>
      <c r="C43" s="9">
        <v>0</v>
      </c>
      <c r="D43" s="9">
        <v>-3375</v>
      </c>
      <c r="E43" s="9">
        <v>0</v>
      </c>
    </row>
    <row r="44" spans="1:5" ht="15.75">
      <c r="A44" s="10"/>
      <c r="B44" s="6" t="s">
        <v>7</v>
      </c>
      <c r="C44" s="7">
        <f>C31+C30</f>
        <v>13119434.210000001</v>
      </c>
      <c r="D44" s="7">
        <f>D31+D30</f>
        <v>3467718.4399999995</v>
      </c>
      <c r="E44" s="7">
        <f>E31+E30</f>
        <v>8344445.2200000007</v>
      </c>
    </row>
    <row r="46" spans="1:5" ht="15.75">
      <c r="A46" s="12"/>
    </row>
  </sheetData>
  <mergeCells count="2">
    <mergeCell ref="A3:E3"/>
    <mergeCell ref="C1:E1"/>
  </mergeCells>
  <phoneticPr fontId="0" type="noConversion"/>
  <pageMargins left="0.98425196850393704" right="0.39370078740157483" top="0.78740157480314965" bottom="0.78740157480314965" header="0.51181102362204722" footer="0.51181102362204722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Я</cp:lastModifiedBy>
  <cp:lastPrinted>2023-10-17T08:06:36Z</cp:lastPrinted>
  <dcterms:created xsi:type="dcterms:W3CDTF">2013-12-13T06:19:12Z</dcterms:created>
  <dcterms:modified xsi:type="dcterms:W3CDTF">2023-10-17T08:06:42Z</dcterms:modified>
  <cp:category/>
</cp:coreProperties>
</file>