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ПОСТАНОВЛЕНИЯ\Постановления 2025\"/>
    </mc:Choice>
  </mc:AlternateContent>
  <xr:revisionPtr revIDLastSave="0" documentId="8_{42DE2697-559B-4BFC-AB5F-BF201622FC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C6" i="1"/>
  <c r="E41" i="1"/>
  <c r="E29" i="1"/>
  <c r="E25" i="1"/>
  <c r="E24" i="1" s="1"/>
  <c r="D6" i="1"/>
  <c r="D32" i="1"/>
  <c r="C32" i="1"/>
  <c r="C14" i="1"/>
  <c r="E40" i="1"/>
  <c r="E22" i="1"/>
  <c r="D22" i="1"/>
  <c r="E6" i="1" l="1"/>
  <c r="E13" i="1"/>
  <c r="D10" i="1"/>
  <c r="C10" i="1"/>
  <c r="E39" i="1"/>
  <c r="E12" i="1" l="1"/>
  <c r="E37" i="1" l="1"/>
  <c r="D31" i="1" l="1"/>
  <c r="E36" i="1"/>
  <c r="E33" i="1"/>
  <c r="E20" i="1"/>
  <c r="E21" i="1"/>
  <c r="E11" i="1"/>
  <c r="E10" i="1" s="1"/>
  <c r="E15" i="1"/>
  <c r="E18" i="1"/>
  <c r="E19" i="1"/>
  <c r="E7" i="1"/>
  <c r="D14" i="1"/>
  <c r="C31" i="1"/>
  <c r="D28" i="1"/>
  <c r="C28" i="1"/>
  <c r="E16" i="1"/>
  <c r="E28" i="1"/>
  <c r="E17" i="1"/>
  <c r="D30" i="1" l="1"/>
  <c r="C30" i="1"/>
  <c r="C44" i="1" s="1"/>
  <c r="E32" i="1"/>
  <c r="E31" i="1" s="1"/>
  <c r="E14" i="1"/>
  <c r="E30" i="1" s="1"/>
  <c r="E44" i="1" l="1"/>
  <c r="D44" i="1"/>
</calcChain>
</file>

<file path=xl/sharedStrings.xml><?xml version="1.0" encoding="utf-8"?>
<sst xmlns="http://schemas.openxmlformats.org/spreadsheetml/2006/main" count="82" uniqueCount="70">
  <si>
    <t>1 01 00000 00 0000 000</t>
  </si>
  <si>
    <t>1 05 00000 00 0000 000</t>
  </si>
  <si>
    <t>1 06 00000 00 0000 000</t>
  </si>
  <si>
    <t>2 02 00000 00 0000 000</t>
  </si>
  <si>
    <t>Наименование показателей</t>
  </si>
  <si>
    <t>Итого доходов</t>
  </si>
  <si>
    <t>Безвозмездные поступления</t>
  </si>
  <si>
    <t>Всего доходов</t>
  </si>
  <si>
    <t>утвержденный план</t>
  </si>
  <si>
    <t>2 00 00000 00 0000 000</t>
  </si>
  <si>
    <t>Безвозмездные поступления от других бюджетов бюджетной системы РФ</t>
  </si>
  <si>
    <t>Налог, взимаемый с налогоплательщиков, выбравших в качестве объекта налогообложения доходы</t>
  </si>
  <si>
    <t>1 01 02010 01 0000 110</t>
  </si>
  <si>
    <t>1 05 01011 01 0000 110</t>
  </si>
  <si>
    <t>1 06 01030 10 0000 110</t>
  </si>
  <si>
    <t>1 06 06013 10 0000 110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</si>
  <si>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</si>
  <si>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Налоги на прибыль, доходы</t>
  </si>
  <si>
    <t>Налоги на совокупный доход</t>
  </si>
  <si>
    <t>Налоги на имущество</t>
  </si>
  <si>
    <t>Налог на имущество физических лиц, взимаемый по ставкам, применяемым к объектам налогооблажения, расположенным в границах поселений</t>
  </si>
  <si>
    <t>Земельный налог взимаемый по ставкам, установленным в соответсвии с подпунктом 1 пункта 1 статьи 394 Налогового кодекса Российской Федерации и применяемым к объектам налогооблажения, расположенным в границах поселений</t>
  </si>
  <si>
    <t>1 06 06023 10 0000 110</t>
  </si>
  <si>
    <t>Земельный налог взимаемый по ставкам, установленным в соответсвии с подпунктом 2 пункта 1 статьи 394 Налогового кодекса Российской Федерации и применяемым к объектам налогооблажения, расположенным в границах поселений</t>
  </si>
  <si>
    <t>Дотации от других бюджетов бюджетной системы Российской Федерации</t>
  </si>
  <si>
    <t>Субвенции от других бюджетов бюджетной системы Российской Федерации</t>
  </si>
  <si>
    <t>Прочие межбюджетные трансферты, передаваемые бюджетам сельских поселений</t>
  </si>
  <si>
    <t>1 06 06033 10 0000 110</t>
  </si>
  <si>
    <t>1 06 06043 10 0000 110</t>
  </si>
  <si>
    <t>1 14 00000 00 0000 000</t>
  </si>
  <si>
    <t>Прочие доходы от  продажи материальных и нематериальных активов</t>
  </si>
  <si>
    <t>Отклонения</t>
  </si>
  <si>
    <t>2 08 05000 10 0000 180</t>
  </si>
  <si>
    <t>Перечисления из бюджетов поселений (в бюджеты поселений) для осуществления возврата (зачета) излишне уплаченных или излишне взысканных сумм налогов, сборо и иных платежей, а также сумм процентов за несвевременное перечисление налогов</t>
  </si>
  <si>
    <t>1 13 02995 13 0000 130</t>
  </si>
  <si>
    <t>Прочие доходы от компенсации затрат бюджетов гороских поселений</t>
  </si>
  <si>
    <t>Возврат прочих остатков субсидий, субвенций и иных межбюджетных трансфертов</t>
  </si>
  <si>
    <t>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</si>
  <si>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</si>
  <si>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Доходы бюджетов сельских поселений от возврата остатков субсидий, субвенций и иных межбюджетных трансфертов</t>
  </si>
  <si>
    <t xml:space="preserve">2 02 15001 10 0000 150 </t>
  </si>
  <si>
    <t>2 02 35118 10 0000 150</t>
  </si>
  <si>
    <t>2 02 40014 10 0710 150</t>
  </si>
  <si>
    <t>2 02 49999 10 0720 150</t>
  </si>
  <si>
    <t>2 18 60010 10 0000 150</t>
  </si>
  <si>
    <t>2 19 60010 10 0000 150</t>
  </si>
  <si>
    <t>1 05 03010 01 0000 110</t>
  </si>
  <si>
    <t>Единый сельскохозяйственный налог</t>
  </si>
  <si>
    <t>2 02 30024 10 0332 150</t>
  </si>
  <si>
    <t xml:space="preserve">Субсидии бюджетам сельских поселений </t>
  </si>
  <si>
    <t>1 17 15030 10 00000 150</t>
  </si>
  <si>
    <t>Инициативные платежи, зачисляемые в бюджеты сельских поселений</t>
  </si>
  <si>
    <t>2 02 29999 10 0258 150</t>
  </si>
  <si>
    <t>Прочие субсидии бюджетам сельских поселений</t>
  </si>
  <si>
    <t>2 02 49999 10 0740 150</t>
  </si>
  <si>
    <t>1 11 05075 10 0000 120</t>
  </si>
  <si>
    <t>Доходы от сдачи в аренду имущества, составляющего казну сельских поселений</t>
  </si>
  <si>
    <t>1 11 00000 00 0000 120</t>
  </si>
  <si>
    <t>2 02 49999 10 4445 150</t>
  </si>
  <si>
    <t>1 01 02130 01 0000 110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</si>
  <si>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</si>
  <si>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1 01 02140 01 0000 110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</si>
  <si>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</si>
  <si>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1 17 05050 10 00000 150</t>
  </si>
  <si>
    <t>Поочие неналоговые доходы бюджетов сельских поселений</t>
  </si>
  <si>
    <t>1 14 02052 10 0000 440</t>
  </si>
  <si>
    <t>1. Доходы от реализации имущества, находящегося в оперативном управлении учреждений, в части реализации материальных запасов по указанному имуществу</t>
  </si>
  <si>
    <t>Исполнение доходов сельского поселения "Деревня Ерденево" за 1 полугодие 2025 года</t>
  </si>
  <si>
    <t>Исполнение на 01.07.2025 года</t>
  </si>
  <si>
    <t>Приложение №1  к постанолению Администрации сельского поселения  "Деревня Ерденево"№65 от 04.09.2025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</si>
</sst>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25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 wrapText="1"/>
    </xf>
    <xf numFmtId="4" fontId="2" fillId="0" borderId="0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4" fontId="1" fillId="0" borderId="1" xfId="0" applyNumberFormat="1" applyFont="1" applyFill="1" applyBorder="1" applyAlignment="1" applyProtection="1">
      <alignment horizontal="righ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/>
    <xf numFmtId="49" fontId="7" fillId="0" borderId="2" xfId="0" applyNumberFormat="1" applyFont="1" applyBorder="1" applyAlignment="1" applyProtection="1"/>
    <xf numFmtId="49" fontId="6" fillId="0" borderId="3" xfId="0" applyNumberFormat="1" applyFont="1" applyBorder="1" applyAlignment="1" applyProtection="1">
      <alignment wrapText="1"/>
    </xf>
    <xf numFmtId="49" fontId="7" fillId="0" borderId="3" xfId="0" applyNumberFormat="1" applyFont="1" applyBorder="1" applyAlignment="1" applyProtection="1">
      <alignment wrapText="1"/>
    </xf>
    <xf numFmtId="49" fontId="8" fillId="0" borderId="2" xfId="0" applyNumberFormat="1" applyFont="1" applyBorder="1" applyAlignment="1" applyProtection="1"/>
    <xf numFmtId="49" fontId="8" fillId="0" borderId="3" xfId="0" applyNumberFormat="1" applyFont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view="pageBreakPreview" topLeftCell="A39" zoomScaleSheetLayoutView="100" workbookViewId="0">
      <selection activeCell="E7" sqref="E7"/>
    </sheetView>
  </sheetViews>
  <sheetFormatPr defaultRowHeight="15" x14ac:dyDescent="0.2"/>
  <cols>
    <col min="1" max="1" width="24.7109375" style="1" customWidth="1"/>
    <col min="2" max="2" width="58.42578125" style="1" customWidth="1"/>
    <col min="3" max="3" width="17.140625" style="11" customWidth="1"/>
    <col min="4" max="4" width="16.28515625" style="11" customWidth="1"/>
    <col min="5" max="5" width="16.7109375" style="11" customWidth="1"/>
    <col min="6" max="16384" width="9.140625" style="1"/>
  </cols>
  <sheetData>
    <row r="1" spans="1:5" ht="78.75" customHeight="1" x14ac:dyDescent="0.2">
      <c r="C1" s="24" t="s">
        <v>69</v>
      </c>
      <c r="D1" s="24"/>
      <c r="E1" s="24"/>
    </row>
    <row r="2" spans="1:5" ht="73.5" hidden="1" customHeight="1" x14ac:dyDescent="0.2"/>
    <row r="3" spans="1:5" ht="21.75" customHeight="1" x14ac:dyDescent="0.2">
      <c r="A3" s="23" t="s">
        <v>67</v>
      </c>
      <c r="B3" s="23"/>
      <c r="C3" s="23"/>
      <c r="D3" s="23"/>
      <c r="E3" s="23"/>
    </row>
    <row r="4" spans="1:5" x14ac:dyDescent="0.2">
      <c r="A4" s="2"/>
      <c r="B4" s="2"/>
      <c r="C4" s="3"/>
      <c r="D4" s="3"/>
      <c r="E4" s="3"/>
    </row>
    <row r="5" spans="1:5" ht="47.25" x14ac:dyDescent="0.2">
      <c r="A5" s="13"/>
      <c r="B5" s="14" t="s">
        <v>4</v>
      </c>
      <c r="C5" s="15" t="s">
        <v>8</v>
      </c>
      <c r="D5" s="15" t="s">
        <v>68</v>
      </c>
      <c r="E5" s="15" t="s">
        <v>31</v>
      </c>
    </row>
    <row r="6" spans="1:5" ht="15.75" x14ac:dyDescent="0.2">
      <c r="A6" s="5" t="s">
        <v>0</v>
      </c>
      <c r="B6" s="6" t="s">
        <v>17</v>
      </c>
      <c r="C6" s="7">
        <f>C7+C9</f>
        <v>198725</v>
      </c>
      <c r="D6" s="7">
        <f>D7+D8+D9</f>
        <v>110946.57</v>
      </c>
      <c r="E6" s="7">
        <f>C6-D6</f>
        <v>87778.43</v>
      </c>
    </row>
    <row r="7" spans="1:5" ht="78.75" x14ac:dyDescent="0.2">
      <c r="A7" s="8" t="s">
        <v>12</v>
      </c>
      <c r="B7" s="4" t="s">
        <v>16</v>
      </c>
      <c r="C7" s="9">
        <v>198725</v>
      </c>
      <c r="D7" s="9">
        <v>110946.57</v>
      </c>
      <c r="E7" s="9">
        <f>C7-D7</f>
        <v>87778.43</v>
      </c>
    </row>
    <row r="8" spans="1:5" ht="94.5" hidden="1" x14ac:dyDescent="0.2">
      <c r="A8" s="8" t="s">
        <v>59</v>
      </c>
      <c r="B8" s="4" t="s">
        <v>60</v>
      </c>
      <c r="C8" s="9">
        <v>0</v>
      </c>
      <c r="D8" s="9">
        <v>0</v>
      </c>
      <c r="E8" s="9">
        <v>0</v>
      </c>
    </row>
    <row r="9" spans="1:5" ht="94.5" x14ac:dyDescent="0.2">
      <c r="A9" s="8" t="s">
        <v>61</v>
      </c>
      <c r="B9" s="4" t="s">
        <v>62</v>
      </c>
      <c r="C9" s="9">
        <v>0</v>
      </c>
      <c r="D9" s="9">
        <v>0</v>
      </c>
      <c r="E9" s="9">
        <f>C9-D9</f>
        <v>0</v>
      </c>
    </row>
    <row r="10" spans="1:5" ht="15.75" x14ac:dyDescent="0.2">
      <c r="A10" s="5" t="s">
        <v>1</v>
      </c>
      <c r="B10" s="6" t="s">
        <v>18</v>
      </c>
      <c r="C10" s="7">
        <f>C11+C12+C13</f>
        <v>2254000</v>
      </c>
      <c r="D10" s="7">
        <f>D11+D12+D13</f>
        <v>446034.48</v>
      </c>
      <c r="E10" s="7">
        <f>E11+E12+E13</f>
        <v>1807965.52</v>
      </c>
    </row>
    <row r="11" spans="1:5" ht="31.5" x14ac:dyDescent="0.2">
      <c r="A11" s="8" t="s">
        <v>13</v>
      </c>
      <c r="B11" s="4" t="s">
        <v>11</v>
      </c>
      <c r="C11" s="9">
        <v>1444000</v>
      </c>
      <c r="D11" s="9">
        <v>89869.45</v>
      </c>
      <c r="E11" s="9">
        <f>C11-D11</f>
        <v>1354130.55</v>
      </c>
    </row>
    <row r="12" spans="1:5" ht="47.25" x14ac:dyDescent="0.2">
      <c r="A12" s="8" t="s">
        <v>37</v>
      </c>
      <c r="B12" s="4" t="s">
        <v>38</v>
      </c>
      <c r="C12" s="9">
        <v>800000</v>
      </c>
      <c r="D12" s="9">
        <v>344545.73</v>
      </c>
      <c r="E12" s="9">
        <f>C12-D12</f>
        <v>455454.27</v>
      </c>
    </row>
    <row r="13" spans="1:5" ht="15.75" x14ac:dyDescent="0.2">
      <c r="A13" s="8" t="s">
        <v>46</v>
      </c>
      <c r="B13" s="4" t="s">
        <v>47</v>
      </c>
      <c r="C13" s="9">
        <v>10000</v>
      </c>
      <c r="D13" s="9">
        <v>11619.3</v>
      </c>
      <c r="E13" s="9">
        <f>C13-D13</f>
        <v>-1619.2999999999993</v>
      </c>
    </row>
    <row r="14" spans="1:5" ht="15.75" x14ac:dyDescent="0.2">
      <c r="A14" s="5" t="s">
        <v>2</v>
      </c>
      <c r="B14" s="6" t="s">
        <v>19</v>
      </c>
      <c r="C14" s="7">
        <f>C15+C16+C17+C18+C19</f>
        <v>5151000</v>
      </c>
      <c r="D14" s="7">
        <f>D15+D16+D17+D18+D19</f>
        <v>3728111.59</v>
      </c>
      <c r="E14" s="7">
        <f>E15+E16+E17+E18+E19</f>
        <v>1422888.41</v>
      </c>
    </row>
    <row r="15" spans="1:5" ht="43.5" customHeight="1" x14ac:dyDescent="0.2">
      <c r="A15" s="8" t="s">
        <v>14</v>
      </c>
      <c r="B15" s="4" t="s">
        <v>20</v>
      </c>
      <c r="C15" s="9">
        <v>1075000</v>
      </c>
      <c r="D15" s="9">
        <v>85464.57</v>
      </c>
      <c r="E15" s="9">
        <f>C15-D15</f>
        <v>989535.42999999993</v>
      </c>
    </row>
    <row r="16" spans="1:5" ht="78.75" hidden="1" x14ac:dyDescent="0.2">
      <c r="A16" s="8" t="s">
        <v>15</v>
      </c>
      <c r="B16" s="4" t="s">
        <v>21</v>
      </c>
      <c r="C16" s="9"/>
      <c r="D16" s="9"/>
      <c r="E16" s="9">
        <f t="shared" ref="E16:E17" si="0">D16+C16</f>
        <v>0</v>
      </c>
    </row>
    <row r="17" spans="1:5" ht="78.75" hidden="1" x14ac:dyDescent="0.2">
      <c r="A17" s="8" t="s">
        <v>22</v>
      </c>
      <c r="B17" s="4" t="s">
        <v>23</v>
      </c>
      <c r="C17" s="9"/>
      <c r="D17" s="9"/>
      <c r="E17" s="9">
        <f t="shared" si="0"/>
        <v>0</v>
      </c>
    </row>
    <row r="18" spans="1:5" ht="78.75" x14ac:dyDescent="0.2">
      <c r="A18" s="8" t="s">
        <v>27</v>
      </c>
      <c r="B18" s="4" t="s">
        <v>21</v>
      </c>
      <c r="C18" s="9">
        <v>740000</v>
      </c>
      <c r="D18" s="9">
        <v>3317115.15</v>
      </c>
      <c r="E18" s="9">
        <f>C18-D18</f>
        <v>-2577115.15</v>
      </c>
    </row>
    <row r="19" spans="1:5" ht="78.75" x14ac:dyDescent="0.2">
      <c r="A19" s="8" t="s">
        <v>28</v>
      </c>
      <c r="B19" s="4" t="s">
        <v>23</v>
      </c>
      <c r="C19" s="9">
        <v>3336000</v>
      </c>
      <c r="D19" s="9">
        <v>325531.87</v>
      </c>
      <c r="E19" s="9">
        <f>C19-D19</f>
        <v>3010468.13</v>
      </c>
    </row>
    <row r="20" spans="1:5" ht="31.5" x14ac:dyDescent="0.25">
      <c r="A20" s="16" t="s">
        <v>57</v>
      </c>
      <c r="B20" s="18" t="s">
        <v>56</v>
      </c>
      <c r="C20" s="7">
        <v>0</v>
      </c>
      <c r="D20" s="7">
        <v>134316</v>
      </c>
      <c r="E20" s="7">
        <f>C20-D20</f>
        <v>-134316</v>
      </c>
    </row>
    <row r="21" spans="1:5" ht="31.5" x14ac:dyDescent="0.25">
      <c r="A21" s="17" t="s">
        <v>55</v>
      </c>
      <c r="B21" s="19" t="s">
        <v>56</v>
      </c>
      <c r="C21" s="9">
        <v>0</v>
      </c>
      <c r="D21" s="9">
        <v>134316</v>
      </c>
      <c r="E21" s="9">
        <f>C21-D21</f>
        <v>-134316</v>
      </c>
    </row>
    <row r="22" spans="1:5" s="22" customFormat="1" ht="47.25" hidden="1" customHeight="1" x14ac:dyDescent="0.25">
      <c r="A22" s="20" t="s">
        <v>63</v>
      </c>
      <c r="B22" s="21" t="s">
        <v>51</v>
      </c>
      <c r="C22" s="7">
        <v>0</v>
      </c>
      <c r="D22" s="7">
        <f>D23</f>
        <v>0</v>
      </c>
      <c r="E22" s="7">
        <f>E23</f>
        <v>0</v>
      </c>
    </row>
    <row r="23" spans="1:5" ht="35.25" hidden="1" customHeight="1" x14ac:dyDescent="0.25">
      <c r="A23" s="17" t="s">
        <v>63</v>
      </c>
      <c r="B23" s="19" t="s">
        <v>51</v>
      </c>
      <c r="C23" s="9">
        <v>0</v>
      </c>
      <c r="D23" s="9">
        <v>0</v>
      </c>
      <c r="E23" s="9">
        <v>0</v>
      </c>
    </row>
    <row r="24" spans="1:5" s="22" customFormat="1" ht="47.25" customHeight="1" x14ac:dyDescent="0.25">
      <c r="A24" s="20" t="s">
        <v>50</v>
      </c>
      <c r="B24" s="21" t="s">
        <v>64</v>
      </c>
      <c r="C24" s="7">
        <v>85780</v>
      </c>
      <c r="D24" s="7">
        <v>0</v>
      </c>
      <c r="E24" s="7">
        <f>E25</f>
        <v>85780</v>
      </c>
    </row>
    <row r="25" spans="1:5" ht="35.25" customHeight="1" x14ac:dyDescent="0.25">
      <c r="A25" s="17" t="s">
        <v>50</v>
      </c>
      <c r="B25" s="19" t="s">
        <v>64</v>
      </c>
      <c r="C25" s="9">
        <v>85780</v>
      </c>
      <c r="D25" s="9">
        <v>0</v>
      </c>
      <c r="E25" s="9">
        <f>C25-D25</f>
        <v>85780</v>
      </c>
    </row>
    <row r="26" spans="1:5" s="22" customFormat="1" ht="31.5" hidden="1" x14ac:dyDescent="0.25">
      <c r="A26" s="20" t="s">
        <v>34</v>
      </c>
      <c r="B26" s="21" t="s">
        <v>35</v>
      </c>
      <c r="C26" s="7">
        <v>0</v>
      </c>
      <c r="D26" s="7">
        <v>0</v>
      </c>
      <c r="E26" s="7">
        <v>0</v>
      </c>
    </row>
    <row r="27" spans="1:5" ht="31.5" hidden="1" x14ac:dyDescent="0.25">
      <c r="A27" s="17" t="s">
        <v>34</v>
      </c>
      <c r="B27" s="19" t="s">
        <v>35</v>
      </c>
      <c r="C27" s="9">
        <v>0</v>
      </c>
      <c r="D27" s="9">
        <v>0</v>
      </c>
      <c r="E27" s="9">
        <v>0</v>
      </c>
    </row>
    <row r="28" spans="1:5" ht="31.5" x14ac:dyDescent="0.25">
      <c r="A28" s="16" t="s">
        <v>29</v>
      </c>
      <c r="B28" s="18" t="s">
        <v>30</v>
      </c>
      <c r="C28" s="7">
        <f>C29</f>
        <v>0</v>
      </c>
      <c r="D28" s="7">
        <f t="shared" ref="D28:E28" si="1">D29</f>
        <v>17388</v>
      </c>
      <c r="E28" s="7">
        <f t="shared" si="1"/>
        <v>-17388</v>
      </c>
    </row>
    <row r="29" spans="1:5" ht="63" x14ac:dyDescent="0.25">
      <c r="A29" s="17" t="s">
        <v>65</v>
      </c>
      <c r="B29" s="19" t="s">
        <v>66</v>
      </c>
      <c r="C29" s="9">
        <v>0</v>
      </c>
      <c r="D29" s="9">
        <v>17388</v>
      </c>
      <c r="E29" s="9">
        <f>C29-D29</f>
        <v>-17388</v>
      </c>
    </row>
    <row r="30" spans="1:5" ht="15.75" x14ac:dyDescent="0.2">
      <c r="A30" s="10"/>
      <c r="B30" s="6" t="s">
        <v>5</v>
      </c>
      <c r="C30" s="7">
        <f>C6+C10+C14+C28+C20+C22+C24</f>
        <v>7689505</v>
      </c>
      <c r="D30" s="7">
        <f>D6+D10+D14+D28+D20+D22+D26+D24</f>
        <v>4436796.6399999997</v>
      </c>
      <c r="E30" s="7">
        <f>E6+E10+E14+E28+E20+E22</f>
        <v>3166928.36</v>
      </c>
    </row>
    <row r="31" spans="1:5" ht="15.75" x14ac:dyDescent="0.2">
      <c r="A31" s="5" t="s">
        <v>9</v>
      </c>
      <c r="B31" s="6" t="s">
        <v>6</v>
      </c>
      <c r="C31" s="7">
        <f>C32</f>
        <v>3971460.6399999997</v>
      </c>
      <c r="D31" s="7">
        <f t="shared" ref="D31:E31" si="2">D32</f>
        <v>841030.18</v>
      </c>
      <c r="E31" s="7">
        <f t="shared" si="2"/>
        <v>1178947.3700000001</v>
      </c>
    </row>
    <row r="32" spans="1:5" ht="31.5" x14ac:dyDescent="0.2">
      <c r="A32" s="5" t="s">
        <v>3</v>
      </c>
      <c r="B32" s="6" t="s">
        <v>10</v>
      </c>
      <c r="C32" s="7">
        <f>C33+C35+C36+C37+C43+C42+C34+C39+C40+C38</f>
        <v>3971460.6399999997</v>
      </c>
      <c r="D32" s="7">
        <f>D33+D35+D36+D37+D41+D43+D42+D34+D39+D40+D38</f>
        <v>841030.18</v>
      </c>
      <c r="E32" s="7">
        <f>E33+E36+E37+E41+E43+E35+E34+E39+E42+E38</f>
        <v>1178947.3700000001</v>
      </c>
    </row>
    <row r="33" spans="1:5" ht="31.5" x14ac:dyDescent="0.2">
      <c r="A33" s="8" t="s">
        <v>40</v>
      </c>
      <c r="B33" s="4" t="s">
        <v>24</v>
      </c>
      <c r="C33" s="9">
        <v>1306349</v>
      </c>
      <c r="D33" s="9">
        <v>762036.94</v>
      </c>
      <c r="E33" s="9">
        <f>C33-D33</f>
        <v>544312.06000000006</v>
      </c>
    </row>
    <row r="34" spans="1:5" ht="15.75" hidden="1" x14ac:dyDescent="0.2">
      <c r="A34" s="8" t="s">
        <v>48</v>
      </c>
      <c r="B34" s="4" t="s">
        <v>49</v>
      </c>
      <c r="C34" s="9">
        <v>0</v>
      </c>
      <c r="D34" s="9">
        <v>0</v>
      </c>
      <c r="E34" s="9">
        <v>0</v>
      </c>
    </row>
    <row r="35" spans="1:5" ht="15.75" x14ac:dyDescent="0.2">
      <c r="A35" s="8" t="s">
        <v>52</v>
      </c>
      <c r="B35" s="4" t="s">
        <v>53</v>
      </c>
      <c r="C35" s="9">
        <v>1951483.09</v>
      </c>
      <c r="D35" s="9">
        <v>0</v>
      </c>
      <c r="E35" s="9">
        <v>0</v>
      </c>
    </row>
    <row r="36" spans="1:5" ht="31.5" x14ac:dyDescent="0.2">
      <c r="A36" s="8" t="s">
        <v>41</v>
      </c>
      <c r="B36" s="4" t="s">
        <v>25</v>
      </c>
      <c r="C36" s="9">
        <v>164202</v>
      </c>
      <c r="D36" s="9">
        <v>15862.93</v>
      </c>
      <c r="E36" s="9">
        <f>C36-D36</f>
        <v>148339.07</v>
      </c>
    </row>
    <row r="37" spans="1:5" ht="31.5" x14ac:dyDescent="0.2">
      <c r="A37" s="8" t="s">
        <v>42</v>
      </c>
      <c r="B37" s="4" t="s">
        <v>26</v>
      </c>
      <c r="C37" s="9">
        <v>455682.55</v>
      </c>
      <c r="D37" s="9">
        <v>22084.81</v>
      </c>
      <c r="E37" s="9">
        <f>C37-D37</f>
        <v>433597.74</v>
      </c>
    </row>
    <row r="38" spans="1:5" ht="31.5" hidden="1" x14ac:dyDescent="0.2">
      <c r="A38" s="8" t="s">
        <v>58</v>
      </c>
      <c r="B38" s="4" t="s">
        <v>26</v>
      </c>
      <c r="C38" s="9">
        <v>0</v>
      </c>
      <c r="D38" s="9">
        <v>0</v>
      </c>
      <c r="E38" s="9">
        <v>0</v>
      </c>
    </row>
    <row r="39" spans="1:5" ht="31.5" x14ac:dyDescent="0.2">
      <c r="A39" s="8" t="s">
        <v>43</v>
      </c>
      <c r="B39" s="4" t="s">
        <v>26</v>
      </c>
      <c r="C39" s="9">
        <v>93744</v>
      </c>
      <c r="D39" s="9">
        <v>39841.199999999997</v>
      </c>
      <c r="E39" s="9">
        <f>C39-D39</f>
        <v>53902.8</v>
      </c>
    </row>
    <row r="40" spans="1:5" ht="31.5" hidden="1" x14ac:dyDescent="0.2">
      <c r="A40" s="8" t="s">
        <v>54</v>
      </c>
      <c r="B40" s="4" t="s">
        <v>26</v>
      </c>
      <c r="C40" s="9">
        <v>0</v>
      </c>
      <c r="D40" s="9">
        <v>0</v>
      </c>
      <c r="E40" s="9">
        <f>C40-D40</f>
        <v>0</v>
      </c>
    </row>
    <row r="41" spans="1:5" ht="78.75" x14ac:dyDescent="0.2">
      <c r="A41" s="8" t="s">
        <v>32</v>
      </c>
      <c r="B41" s="4" t="s">
        <v>33</v>
      </c>
      <c r="C41" s="9">
        <v>0</v>
      </c>
      <c r="D41" s="9">
        <v>1204.3</v>
      </c>
      <c r="E41" s="9">
        <f>C41-D41</f>
        <v>-1204.3</v>
      </c>
    </row>
    <row r="42" spans="1:5" ht="47.25" hidden="1" x14ac:dyDescent="0.2">
      <c r="A42" s="8" t="s">
        <v>44</v>
      </c>
      <c r="B42" s="4" t="s">
        <v>39</v>
      </c>
      <c r="C42" s="9">
        <v>0</v>
      </c>
      <c r="D42" s="9">
        <v>0</v>
      </c>
      <c r="E42" s="9">
        <v>0</v>
      </c>
    </row>
    <row r="43" spans="1:5" ht="31.5" hidden="1" x14ac:dyDescent="0.2">
      <c r="A43" s="8" t="s">
        <v>45</v>
      </c>
      <c r="B43" s="4" t="s">
        <v>36</v>
      </c>
      <c r="C43" s="9">
        <v>0</v>
      </c>
      <c r="D43" s="9">
        <v>0</v>
      </c>
      <c r="E43" s="9">
        <v>0</v>
      </c>
    </row>
    <row r="44" spans="1:5" ht="15.75" x14ac:dyDescent="0.2">
      <c r="A44" s="10"/>
      <c r="B44" s="6" t="s">
        <v>7</v>
      </c>
      <c r="C44" s="7">
        <f>C31+C30</f>
        <v>11660965.640000001</v>
      </c>
      <c r="D44" s="7">
        <f>D31+D30</f>
        <v>5277826.8199999994</v>
      </c>
      <c r="E44" s="7">
        <f>E31+E30</f>
        <v>4345875.7300000004</v>
      </c>
    </row>
    <row r="46" spans="1:5" ht="15.75" x14ac:dyDescent="0.2">
      <c r="A46" s="12"/>
    </row>
  </sheetData>
  <mergeCells count="2">
    <mergeCell ref="A3:E3"/>
    <mergeCell ref="C1:E1"/>
  </mergeCells>
  <phoneticPr fontId="0" type="noConversion"/>
  <pageMargins left="0.98425196850393704" right="0.39370078740157483" top="0.78740157480314965" bottom="0.78740157480314965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Пользователь</cp:lastModifiedBy>
  <cp:lastPrinted>2023-07-25T05:59:40Z</cp:lastPrinted>
  <dcterms:created xsi:type="dcterms:W3CDTF">2013-12-13T06:19:12Z</dcterms:created>
  <dcterms:modified xsi:type="dcterms:W3CDTF">2025-09-05T07:05:24Z</dcterms:modified>
  <cp:category/>
</cp:coreProperties>
</file>